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1172" tabRatio="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'Sheet1'!$B$2:$J$22</definedName>
  </definedNames>
  <calcPr fullCalcOnLoad="1"/>
</workbook>
</file>

<file path=xl/sharedStrings.xml><?xml version="1.0" encoding="utf-8"?>
<sst xmlns="http://schemas.openxmlformats.org/spreadsheetml/2006/main" count="44" uniqueCount="28">
  <si>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</si>
  <si>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</si>
  <si>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</si>
  <si>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</si>
  <si>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</si>
  <si>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</si>
  <si>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</si>
  <si>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</si>
  <si>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</si>
  <si>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Överskjutande</t>
  </si>
  <si>
    <t>Inget index</t>
  </si>
  <si>
    <t>%</t>
  </si>
  <si>
    <t xml:space="preserve"> x </t>
  </si>
  <si>
    <t xml:space="preserve"> / </t>
  </si>
  <si>
    <t xml:space="preserve"> - </t>
  </si>
  <si>
    <t xml:space="preserve">( </t>
  </si>
  <si>
    <t xml:space="preserve"> )</t>
  </si>
  <si>
    <t>Lön</t>
  </si>
  <si>
    <t>KPI</t>
  </si>
  <si>
    <t>Sotningsindex 1 april 2018 = 2,00 %</t>
  </si>
  <si>
    <t>Vilket index ska ni ha 2019?</t>
  </si>
  <si>
    <t>När införs sotningsindex 2019:</t>
  </si>
  <si>
    <t>Sotningsindex för 2019 blir:</t>
  </si>
  <si>
    <t>Här kan du räkna fram ditt sotningsindex för år 2019. Ange när sotningsindexet infördes 2018 respektive 2019 i rullistorna nedan. Om du inte hade någon indexuppräkning 2018 så väljer du "Inget index" för detta år.</t>
  </si>
  <si>
    <t>När infördes sotningsindex 2018:</t>
  </si>
  <si>
    <t>Sotningsindex för 2018 var:</t>
  </si>
  <si>
    <t>Sotningsindex 1 april 2019 = 2,14 %</t>
  </si>
  <si>
    <t>Indexöverskott år 2018: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</si>
</sst>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0" fillId="34" borderId="10" xfId="0" applyFont="1" applyFill="1" applyBorder="1" applyAlignment="1">
      <alignment/>
    </xf>
    <xf numFmtId="0" fontId="40" fillId="34" borderId="11" xfId="0" applyFont="1" applyFill="1" applyBorder="1" applyAlignment="1">
      <alignment/>
    </xf>
    <xf numFmtId="2" fontId="40" fillId="34" borderId="11" xfId="0" applyNumberFormat="1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40" fillId="34" borderId="16" xfId="0" applyFont="1" applyFill="1" applyBorder="1" applyAlignment="1">
      <alignment/>
    </xf>
    <xf numFmtId="0" fontId="40" fillId="34" borderId="0" xfId="0" applyFont="1" applyFill="1" applyAlignment="1">
      <alignment/>
    </xf>
    <xf numFmtId="2" fontId="40" fillId="34" borderId="0" xfId="0" applyNumberFormat="1" applyFont="1" applyFill="1" applyAlignment="1">
      <alignment/>
    </xf>
    <xf numFmtId="0" fontId="40" fillId="34" borderId="17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1" fillId="35" borderId="0" xfId="0" applyFont="1" applyFill="1" applyAlignment="1">
      <alignment/>
    </xf>
    <xf numFmtId="0" fontId="0" fillId="35" borderId="0" xfId="0" applyFill="1" applyAlignment="1">
      <alignment/>
    </xf>
    <xf numFmtId="0" fontId="42" fillId="35" borderId="0" xfId="0" applyFont="1" applyFill="1" applyAlignment="1">
      <alignment vertical="top" readingOrder="1"/>
    </xf>
    <xf numFmtId="0" fontId="42" fillId="35" borderId="0" xfId="0" applyFont="1" applyFill="1" applyAlignment="1">
      <alignment/>
    </xf>
    <xf numFmtId="0" fontId="4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43" fillId="35" borderId="0" xfId="0" applyFont="1" applyFill="1" applyAlignment="1">
      <alignment vertical="center"/>
    </xf>
    <xf numFmtId="2" fontId="42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40" fillId="34" borderId="14" xfId="0" applyNumberFormat="1" applyFont="1" applyFill="1" applyBorder="1" applyAlignment="1">
      <alignment/>
    </xf>
    <xf numFmtId="0" fontId="44" fillId="36" borderId="10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6" xfId="0" applyFont="1" applyFill="1" applyBorder="1" applyAlignment="1">
      <alignment horizontal="center"/>
    </xf>
    <xf numFmtId="0" fontId="44" fillId="36" borderId="17" xfId="0" applyFont="1" applyFill="1" applyBorder="1" applyAlignment="1">
      <alignment horizontal="center"/>
    </xf>
    <xf numFmtId="0" fontId="44" fillId="36" borderId="13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2" fillId="35" borderId="0" xfId="0" applyFont="1" applyFill="1" applyAlignment="1">
      <alignment horizontal="left" vertical="top" wrapText="1" readingOrder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1"/>
  <sheetViews>
    <sheetView showGridLines="0" showRowColHeaders="0" tabSelected="1" zoomScalePageLayoutView="0" workbookViewId="0" topLeftCell="A1">
      <selection activeCell="K14" sqref="K14"/>
    </sheetView>
  </sheetViews>
  <sheetFormatPr defaultColWidth="9.140625" defaultRowHeight="15"/>
  <cols>
    <col min="1" max="1" width="3.00390625" style="17" customWidth="1"/>
    <col min="2" max="3" width="9.140625" style="17" customWidth="1"/>
    <col min="4" max="4" width="13.57421875" style="17" customWidth="1"/>
    <col min="5" max="5" width="7.140625" style="17" customWidth="1"/>
    <col min="6" max="6" width="5.421875" style="17" customWidth="1"/>
    <col min="7" max="16384" width="9.140625" style="17" customWidth="1"/>
  </cols>
  <sheetData>
    <row r="2" ht="30.75">
      <c r="B2" s="16" t="s">
        <v>20</v>
      </c>
    </row>
    <row r="3" spans="2:12" ht="59.25" customHeight="1">
      <c r="B3" s="34" t="s">
        <v>23</v>
      </c>
      <c r="C3" s="34"/>
      <c r="D3" s="34"/>
      <c r="E3" s="34"/>
      <c r="F3" s="34"/>
      <c r="G3" s="34"/>
      <c r="H3" s="34"/>
      <c r="I3" s="34"/>
      <c r="J3" s="34"/>
      <c r="K3" s="18"/>
      <c r="L3" s="18"/>
    </row>
    <row r="4" ht="15"/>
    <row r="5" spans="2:16" s="19" customFormat="1" ht="15.75">
      <c r="B5" s="19" t="s">
        <v>24</v>
      </c>
      <c r="J5" s="20"/>
      <c r="P5" s="25"/>
    </row>
    <row r="6" spans="2:16" s="19" customFormat="1" ht="15.75">
      <c r="B6" s="19" t="s">
        <v>21</v>
      </c>
      <c r="J6" s="20"/>
      <c r="P6" s="25"/>
    </row>
    <row r="7" ht="15">
      <c r="J7" s="21"/>
    </row>
    <row r="8" ht="14.25">
      <c r="J8" s="21"/>
    </row>
    <row r="9" spans="2:10" ht="18">
      <c r="B9" s="4" t="s">
        <v>25</v>
      </c>
      <c r="C9" s="5"/>
      <c r="D9" s="5"/>
      <c r="E9" s="6">
        <f>SUM(Sheet2!G12)</f>
        <v>2</v>
      </c>
      <c r="F9" s="7" t="s">
        <v>11</v>
      </c>
      <c r="G9" s="28">
        <f>(Sheet2!Q8)</f>
      </c>
      <c r="H9" s="29"/>
      <c r="J9" s="21"/>
    </row>
    <row r="10" spans="2:11" ht="18">
      <c r="B10" s="11" t="s">
        <v>27</v>
      </c>
      <c r="C10" s="12"/>
      <c r="D10" s="12"/>
      <c r="E10" s="13">
        <f>SUM(Sheet2!H12)</f>
        <v>0</v>
      </c>
      <c r="F10" s="14" t="s">
        <v>11</v>
      </c>
      <c r="G10" s="30">
        <f>IF(G9="","",Sheet2!Q9)</f>
      </c>
      <c r="H10" s="31"/>
      <c r="I10" s="22"/>
      <c r="J10" s="23"/>
      <c r="K10" s="22"/>
    </row>
    <row r="11" spans="2:11" ht="18">
      <c r="B11" s="8" t="s">
        <v>22</v>
      </c>
      <c r="C11" s="9"/>
      <c r="D11" s="9"/>
      <c r="E11" s="27">
        <f>SUM(Sheet2!L12)</f>
        <v>2.14</v>
      </c>
      <c r="F11" s="10" t="s">
        <v>11</v>
      </c>
      <c r="G11" s="32">
        <f>(Sheet2!N8)</f>
      </c>
      <c r="H11" s="33"/>
      <c r="I11" s="23"/>
      <c r="J11" s="23"/>
      <c r="K11" s="23"/>
    </row>
    <row r="12" ht="21" customHeight="1">
      <c r="J12" s="21"/>
    </row>
    <row r="13" ht="14.25">
      <c r="J13" s="21"/>
    </row>
    <row r="14" s="21" customFormat="1" ht="26.25" customHeight="1">
      <c r="C14" s="24" t="s">
        <v>19</v>
      </c>
    </row>
    <row r="15" s="21" customFormat="1" ht="26.25" customHeight="1">
      <c r="C15" s="24" t="s">
        <v>26</v>
      </c>
    </row>
    <row r="16" ht="14.25">
      <c r="J16" s="21"/>
    </row>
    <row r="21" ht="14.25">
      <c r="H21" s="26"/>
    </row>
  </sheetData>
  <sheetProtection selectLockedCells="1"/>
  <mergeCells count="4">
    <mergeCell ref="G9:H9"/>
    <mergeCell ref="G10:H10"/>
    <mergeCell ref="G11:H11"/>
    <mergeCell ref="B3:J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10.28125" style="0" customWidth="1"/>
  </cols>
  <sheetData>
    <row r="1" spans="1:8" ht="14.25">
      <c r="A1" t="s">
        <v>10</v>
      </c>
      <c r="G1" s="1"/>
      <c r="H1" s="1"/>
    </row>
    <row r="2" spans="1:21" ht="14.25">
      <c r="A2" t="s">
        <v>0</v>
      </c>
      <c r="B2" t="s">
        <v>0</v>
      </c>
      <c r="C2">
        <v>2</v>
      </c>
      <c r="D2">
        <f>IF($B$13=C2,1,0)</f>
        <v>1</v>
      </c>
      <c r="E2">
        <v>2</v>
      </c>
      <c r="F2" s="1">
        <f>(E2-$E$2)</f>
        <v>0</v>
      </c>
      <c r="G2" s="1">
        <f>(D2*E2)</f>
        <v>2</v>
      </c>
      <c r="H2" s="1">
        <f aca="true" t="shared" si="0" ref="H2:H10">(D2*F2)</f>
        <v>0</v>
      </c>
      <c r="I2">
        <f aca="true" t="shared" si="1" ref="I2:I10">IF($B$14=C2,1,0)</f>
        <v>1</v>
      </c>
      <c r="J2" s="1">
        <v>2.14</v>
      </c>
      <c r="K2" s="1">
        <f>(J2-$H$11)</f>
        <v>2.14</v>
      </c>
      <c r="L2">
        <f>(I2*K2)</f>
        <v>2.14</v>
      </c>
      <c r="M2" t="s">
        <v>15</v>
      </c>
      <c r="N2" s="1">
        <f>ROUND(J2,2)</f>
        <v>2.14</v>
      </c>
      <c r="O2" t="s">
        <v>12</v>
      </c>
      <c r="P2">
        <v>12</v>
      </c>
      <c r="Q2" t="s">
        <v>13</v>
      </c>
      <c r="R2">
        <f>(14-B14)</f>
        <v>12</v>
      </c>
      <c r="S2" t="str">
        <f>IF(H12=0," )"," - ")</f>
        <v> )</v>
      </c>
      <c r="T2" s="1">
        <f>IF(H12=0,"",H12)</f>
      </c>
      <c r="U2">
        <f>IF(H12=0,""," )")</f>
      </c>
    </row>
    <row r="3" spans="1:20" ht="14.25">
      <c r="A3" t="s">
        <v>1</v>
      </c>
      <c r="B3" t="s">
        <v>1</v>
      </c>
      <c r="C3">
        <v>3</v>
      </c>
      <c r="D3">
        <f aca="true" t="shared" si="2" ref="D3:D10">IF($B$13=C3,1,0)</f>
        <v>0</v>
      </c>
      <c r="E3" s="1">
        <f>($E$2*12/11)</f>
        <v>2.1818181818181817</v>
      </c>
      <c r="F3" s="1">
        <f>(E3-$E$2)</f>
        <v>0.18181818181818166</v>
      </c>
      <c r="G3" s="1">
        <f>(D3*E3)</f>
        <v>0</v>
      </c>
      <c r="H3" s="1">
        <f t="shared" si="0"/>
        <v>0</v>
      </c>
      <c r="I3">
        <f t="shared" si="1"/>
        <v>0</v>
      </c>
      <c r="J3" s="1">
        <f>($J$2*12/11)</f>
        <v>2.3345454545454545</v>
      </c>
      <c r="K3" s="1">
        <f aca="true" t="shared" si="3" ref="K3:K10">(J3-$H$11)</f>
        <v>2.3345454545454545</v>
      </c>
      <c r="L3">
        <f aca="true" t="shared" si="4" ref="L3:L10">(I3*K3)</f>
        <v>0</v>
      </c>
      <c r="M3" t="s">
        <v>15</v>
      </c>
      <c r="N3">
        <f>ROUND(E2,2)</f>
        <v>2</v>
      </c>
      <c r="O3" t="s">
        <v>12</v>
      </c>
      <c r="P3">
        <v>12</v>
      </c>
      <c r="Q3" t="s">
        <v>13</v>
      </c>
      <c r="R3">
        <f>(14-B13)</f>
        <v>12</v>
      </c>
      <c r="S3" t="s">
        <v>16</v>
      </c>
      <c r="T3" s="1"/>
    </row>
    <row r="4" spans="1:17" ht="14.25">
      <c r="A4" t="s">
        <v>2</v>
      </c>
      <c r="B4" t="s">
        <v>2</v>
      </c>
      <c r="C4">
        <v>4</v>
      </c>
      <c r="D4">
        <f t="shared" si="2"/>
        <v>0</v>
      </c>
      <c r="E4" s="1">
        <f>($E$2*12/10)</f>
        <v>2.4</v>
      </c>
      <c r="F4" s="1">
        <f aca="true" t="shared" si="5" ref="F4:F10">(E4-$E$2)</f>
        <v>0.3999999999999999</v>
      </c>
      <c r="G4" s="1">
        <f aca="true" t="shared" si="6" ref="G4:G10">(D4*E4)</f>
        <v>0</v>
      </c>
      <c r="H4" s="1">
        <f t="shared" si="0"/>
        <v>0</v>
      </c>
      <c r="I4">
        <f t="shared" si="1"/>
        <v>0</v>
      </c>
      <c r="J4" s="1">
        <f>($J$2*12/10)</f>
        <v>2.568</v>
      </c>
      <c r="K4" s="1">
        <f t="shared" si="3"/>
        <v>2.568</v>
      </c>
      <c r="L4">
        <f t="shared" si="4"/>
        <v>0</v>
      </c>
      <c r="M4" t="s">
        <v>15</v>
      </c>
      <c r="N4" s="1">
        <f>SUM(G12)</f>
        <v>2</v>
      </c>
      <c r="O4" t="s">
        <v>14</v>
      </c>
      <c r="P4">
        <f>(N3)</f>
        <v>2</v>
      </c>
      <c r="Q4" t="s">
        <v>16</v>
      </c>
    </row>
    <row r="5" spans="1:12" ht="14.25">
      <c r="A5" t="s">
        <v>3</v>
      </c>
      <c r="B5" t="s">
        <v>3</v>
      </c>
      <c r="C5">
        <v>5</v>
      </c>
      <c r="D5">
        <f t="shared" si="2"/>
        <v>0</v>
      </c>
      <c r="E5" s="1">
        <f>($E$2*12/9)</f>
        <v>2.6666666666666665</v>
      </c>
      <c r="F5" s="1">
        <f>(E5-$E$2)</f>
        <v>0.6666666666666665</v>
      </c>
      <c r="G5" s="1">
        <f t="shared" si="6"/>
        <v>0</v>
      </c>
      <c r="H5" s="1">
        <f>(D5*F5)</f>
        <v>0</v>
      </c>
      <c r="I5">
        <f t="shared" si="1"/>
        <v>0</v>
      </c>
      <c r="J5" s="1">
        <f>($J$2*12/9)</f>
        <v>2.8533333333333335</v>
      </c>
      <c r="K5" s="1">
        <f t="shared" si="3"/>
        <v>2.8533333333333335</v>
      </c>
      <c r="L5">
        <f t="shared" si="4"/>
        <v>0</v>
      </c>
    </row>
    <row r="6" spans="1:17" ht="14.25">
      <c r="A6" t="s">
        <v>4</v>
      </c>
      <c r="B6" t="s">
        <v>4</v>
      </c>
      <c r="C6">
        <v>6</v>
      </c>
      <c r="D6">
        <f t="shared" si="2"/>
        <v>0</v>
      </c>
      <c r="E6" s="1">
        <f>($E$2*12/8)</f>
        <v>3</v>
      </c>
      <c r="F6" s="1">
        <f t="shared" si="5"/>
        <v>1</v>
      </c>
      <c r="G6" s="1">
        <f t="shared" si="6"/>
        <v>0</v>
      </c>
      <c r="H6" s="1">
        <f t="shared" si="0"/>
        <v>0</v>
      </c>
      <c r="I6">
        <f t="shared" si="1"/>
        <v>0</v>
      </c>
      <c r="J6" s="1">
        <f>($J$2*12/8)</f>
        <v>3.21</v>
      </c>
      <c r="K6" s="1">
        <f t="shared" si="3"/>
        <v>3.21</v>
      </c>
      <c r="L6">
        <f t="shared" si="4"/>
        <v>0</v>
      </c>
      <c r="N6" t="str">
        <f>CONCATENATE(M2,N2,O2,P2,Q2,R2,S2,T2,U2)</f>
        <v>( 2,14 x 12 / 12 )</v>
      </c>
      <c r="Q6" t="str">
        <f>CONCATENATE(M3,N3,O3,P3,Q3,R3,S3,T3,U3)</f>
        <v>( 2 x 12 / 12 )</v>
      </c>
    </row>
    <row r="7" spans="1:12" ht="14.25">
      <c r="A7" t="s">
        <v>5</v>
      </c>
      <c r="B7" t="s">
        <v>5</v>
      </c>
      <c r="C7">
        <v>7</v>
      </c>
      <c r="D7">
        <f t="shared" si="2"/>
        <v>0</v>
      </c>
      <c r="E7" s="1">
        <f>($E$2*12/7)</f>
        <v>3.4285714285714284</v>
      </c>
      <c r="F7" s="1">
        <f t="shared" si="5"/>
        <v>1.4285714285714284</v>
      </c>
      <c r="G7" s="1">
        <f t="shared" si="6"/>
        <v>0</v>
      </c>
      <c r="H7" s="1">
        <f t="shared" si="0"/>
        <v>0</v>
      </c>
      <c r="I7">
        <f t="shared" si="1"/>
        <v>0</v>
      </c>
      <c r="J7" s="1">
        <f>($J$2*12/7)</f>
        <v>3.6685714285714286</v>
      </c>
      <c r="K7" s="1">
        <f t="shared" si="3"/>
        <v>3.6685714285714286</v>
      </c>
      <c r="L7">
        <f t="shared" si="4"/>
        <v>0</v>
      </c>
    </row>
    <row r="8" spans="1:17" ht="14.25">
      <c r="A8" t="s">
        <v>6</v>
      </c>
      <c r="B8" t="s">
        <v>6</v>
      </c>
      <c r="C8">
        <v>8</v>
      </c>
      <c r="D8">
        <f t="shared" si="2"/>
        <v>0</v>
      </c>
      <c r="E8" s="1">
        <f>($E$2*12/6)</f>
        <v>4</v>
      </c>
      <c r="F8" s="1">
        <f t="shared" si="5"/>
        <v>2</v>
      </c>
      <c r="G8" s="1">
        <f t="shared" si="6"/>
        <v>0</v>
      </c>
      <c r="H8" s="1">
        <f t="shared" si="0"/>
        <v>0</v>
      </c>
      <c r="I8">
        <f t="shared" si="1"/>
        <v>0</v>
      </c>
      <c r="J8" s="1">
        <f>($J$2*12/6)</f>
        <v>4.28</v>
      </c>
      <c r="K8" s="1">
        <f t="shared" si="3"/>
        <v>4.28</v>
      </c>
      <c r="L8">
        <f t="shared" si="4"/>
        <v>0</v>
      </c>
      <c r="N8">
        <f>IF(B14=2,"",N6)</f>
      </c>
      <c r="Q8">
        <f>IF(B13&lt;3,"",Q6)</f>
      </c>
    </row>
    <row r="9" spans="1:17" ht="14.25">
      <c r="A9" t="s">
        <v>7</v>
      </c>
      <c r="B9" t="s">
        <v>7</v>
      </c>
      <c r="C9">
        <v>9</v>
      </c>
      <c r="D9">
        <f t="shared" si="2"/>
        <v>0</v>
      </c>
      <c r="E9" s="1">
        <f>($E$2*12/5)</f>
        <v>4.8</v>
      </c>
      <c r="F9" s="1">
        <f t="shared" si="5"/>
        <v>2.8</v>
      </c>
      <c r="G9" s="1">
        <f t="shared" si="6"/>
        <v>0</v>
      </c>
      <c r="H9" s="1">
        <f t="shared" si="0"/>
        <v>0</v>
      </c>
      <c r="I9">
        <f t="shared" si="1"/>
        <v>0</v>
      </c>
      <c r="J9" s="1">
        <f>($J$2*12/5)</f>
        <v>5.136</v>
      </c>
      <c r="K9" s="1">
        <f t="shared" si="3"/>
        <v>5.136</v>
      </c>
      <c r="L9">
        <f t="shared" si="4"/>
        <v>0</v>
      </c>
      <c r="Q9" t="str">
        <f>CONCATENATE(M4,N4,O4,P4,Q4)</f>
        <v>( 2 - 2 )</v>
      </c>
    </row>
    <row r="10" spans="1:12" ht="14.25">
      <c r="A10" t="s">
        <v>8</v>
      </c>
      <c r="B10" t="s">
        <v>8</v>
      </c>
      <c r="C10">
        <v>10</v>
      </c>
      <c r="D10">
        <f t="shared" si="2"/>
        <v>0</v>
      </c>
      <c r="E10" s="1">
        <f>($E$2*12/4)</f>
        <v>6</v>
      </c>
      <c r="F10" s="1">
        <f t="shared" si="5"/>
        <v>4</v>
      </c>
      <c r="G10" s="1">
        <f t="shared" si="6"/>
        <v>0</v>
      </c>
      <c r="H10" s="1">
        <f t="shared" si="0"/>
        <v>0</v>
      </c>
      <c r="I10">
        <f t="shared" si="1"/>
        <v>0</v>
      </c>
      <c r="J10" s="1">
        <f>($J$2*12/4)</f>
        <v>6.42</v>
      </c>
      <c r="K10" s="1">
        <f t="shared" si="3"/>
        <v>6.42</v>
      </c>
      <c r="L10">
        <f t="shared" si="4"/>
        <v>0</v>
      </c>
    </row>
    <row r="11" spans="7:12" ht="14.25">
      <c r="G11" s="1">
        <f>SUM(G1:G10)</f>
        <v>2</v>
      </c>
      <c r="H11" s="1">
        <f>SUM(H1:H10)</f>
        <v>0</v>
      </c>
      <c r="L11">
        <f>SUM(L2:L10)</f>
        <v>2.14</v>
      </c>
    </row>
    <row r="12" spans="7:12" ht="14.25">
      <c r="G12" s="2">
        <f>ROUND(G11,2)</f>
        <v>2</v>
      </c>
      <c r="H12" s="2">
        <f>ROUND(H11,2)</f>
        <v>0</v>
      </c>
      <c r="L12" s="3">
        <f>ROUND(L11,2)</f>
        <v>2.14</v>
      </c>
    </row>
    <row r="13" spans="2:8" ht="14.25">
      <c r="B13" s="15">
        <v>2</v>
      </c>
      <c r="G13">
        <v>2012</v>
      </c>
      <c r="H13" t="s">
        <v>9</v>
      </c>
    </row>
    <row r="14" ht="14.25">
      <c r="B14" s="15">
        <v>2</v>
      </c>
    </row>
    <row r="19" ht="14.25">
      <c r="G19">
        <v>2.2</v>
      </c>
    </row>
    <row r="20" ht="14.25">
      <c r="G20">
        <v>1.9</v>
      </c>
    </row>
    <row r="21" ht="14.25">
      <c r="G21" s="1">
        <f>SUM((G19*0.8)+(G20*0.2))</f>
        <v>2.14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5"/>
  <sheetViews>
    <sheetView zoomScalePageLayoutView="0" workbookViewId="0" topLeftCell="A1">
      <selection activeCell="D5" sqref="D5"/>
    </sheetView>
  </sheetViews>
  <sheetFormatPr defaultColWidth="9.140625" defaultRowHeight="15"/>
  <sheetData>
    <row r="3" spans="2:4" ht="14.25">
      <c r="B3" t="s">
        <v>17</v>
      </c>
      <c r="C3">
        <v>2.1</v>
      </c>
      <c r="D3">
        <f>(C3*0.8)</f>
        <v>1.6800000000000002</v>
      </c>
    </row>
    <row r="4" spans="2:4" ht="14.25">
      <c r="B4" t="s">
        <v>18</v>
      </c>
      <c r="C4">
        <v>1.6</v>
      </c>
      <c r="D4">
        <f>(C4*0.2)</f>
        <v>0.32000000000000006</v>
      </c>
    </row>
    <row r="5" ht="14.25">
      <c r="D5" s="1">
        <f>SUM(D3:D4)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Schön</dc:creator>
  <cp:keywords/>
  <dc:description/>
  <cp:lastModifiedBy>Johan Schön</cp:lastModifiedBy>
  <cp:lastPrinted>2013-06-28T17:10:36Z</cp:lastPrinted>
  <dcterms:created xsi:type="dcterms:W3CDTF">2013-06-28T07:53:21Z</dcterms:created>
  <dcterms:modified xsi:type="dcterms:W3CDTF">2019-03-19T08:24:46Z</dcterms:modified>
  <cp:category/>
  <cp:version/>
  <cp:contentType/>
  <cp:contentStatus/>
</cp:coreProperties>
</file>